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<sst xmlns="http://schemas.openxmlformats.org/spreadsheetml/2006/main" count="326" uniqueCount="115">
  <si>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</si>
  <si>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</si>
  <si>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</si>
  <si>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</si>
  <si>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</si>
  <si>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</si>
  <si>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</si>
  <si>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</si>
  <si>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</si>
  <si>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</si>
  <si>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</si>
  <si>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</si>
  <si>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</si>
  <si>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</si>
  <si>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</si>
  <si>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</si>
  <si>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</si>
  <si>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</si>
  <si>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</si>
  <si>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</si>
  <si>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</si>
  <si>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</si>
  <si>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</si>
  <si>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</si>
  <si>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</si>
  <si>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</si>
  <si>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</si>
  <si>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</si>
  <si>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</si>
  <si>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</si>
  <si>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</si>
  <si>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</si>
  <si>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</si>
  <si>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</si>
  <si>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</si>
  <si>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</si>
  <si>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</si>
  <si>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</si>
  <si>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</si>
  <si>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</si>
  <si>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</si>
  <si>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</si>
  <si>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</si>
  <si>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</si>
  <si>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</si>
  <si>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</si>
  <si>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</si>
  <si>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</si>
  <si>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</si>
  <si>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</si>
  <si>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</si>
  <si>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</si>
  <si>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</si>
  <si>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</si>
  <si>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</si>
  <si>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</si>
  <si>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</si>
  <si>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</si>
  <si>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</si>
  <si>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</si>
  <si>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</si>
  <si>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</si>
  <si>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</si>
  <si>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</si>
  <si>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</si>
  <si>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</si>
  <si>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</si>
  <si>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</si>
  <si>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</si>
  <si>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</si>
  <si>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</si>
  <si>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</si>
  <si>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</si>
  <si>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</si>
  <si>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</si>
  <si>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</si>
  <si>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</si>
  <si>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</si>
  <si>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</si>
  <si>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</si>
  <si>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</si>
  <si>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</si>
  <si>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</si>
  <si>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</si>
  <si>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</si>
  <si>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</si>
  <si>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</si>
  <si>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</si>
  <si>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</si>
  <si>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</si>
  <si>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</si>
  <si>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</si>
  <si>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</si>
  <si>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</si>
  <si>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</si>
  <si>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</si>
  <si>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</si>
  <si>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</si>
  <si>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</si>
  <si>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</si>
  <si>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</si>
  <si>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</si>
  <si>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</si>
  <si>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</si>
  <si>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</si>
  <si>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</si>
  <si>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</si>
  <si>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</si>
  <si>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</si>
  <si>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</si>
  <si>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</si>
  <si>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28.08.2018</t>
  </si>
  <si>
    <r>
      <t xml:space="preserve">станом на 28.08.2018р.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</si>
  <si>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 28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</si>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</sst>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.05"/>
      <color indexed="8"/>
      <name val="Times New Roman"/>
      <family val="1"/>
    </font>
    <font>
      <sz val="3.6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7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1" fillId="0" borderId="61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0"/>
        <c:lblOffset val="100"/>
        <c:tickLblSkip val="1"/>
        <c:noMultiLvlLbl val="0"/>
      </c:catAx>
      <c:valAx>
        <c:axId val="49918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099473"/>
        <c:axId val="13024346"/>
      </c:bar3D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0"/>
        <c:lblOffset val="100"/>
        <c:tickLblSkip val="1"/>
        <c:noMultiLvlLbl val="0"/>
      </c:catAx>
      <c:valAx>
        <c:axId val="16884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0"/>
        <c:lblOffset val="100"/>
        <c:tickLblSkip val="1"/>
        <c:noMultiLvlLbl val="0"/>
      </c:catAx>
      <c:valAx>
        <c:axId val="25473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0"/>
        <c:lblOffset val="100"/>
        <c:tickLblSkip val="1"/>
        <c:noMultiLvlLbl val="0"/>
      </c:catAx>
      <c:valAx>
        <c:axId val="50111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0"/>
        <c:lblOffset val="100"/>
        <c:tickLblSkip val="1"/>
        <c:noMultiLvlLbl val="0"/>
      </c:catAx>
      <c:valAx>
        <c:axId val="325386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007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0"/>
        <c:lblOffset val="100"/>
        <c:tickLblSkip val="1"/>
        <c:noMultiLvlLbl val="0"/>
      </c:catAx>
      <c:valAx>
        <c:axId val="6223640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0"/>
        <c:lblOffset val="100"/>
        <c:tickLblSkip val="1"/>
        <c:noMultiLvlLbl val="0"/>
      </c:catAx>
      <c:valAx>
        <c:axId val="79837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0"/>
        <c:lblOffset val="100"/>
        <c:tickLblSkip val="1"/>
        <c:noMultiLvlLbl val="0"/>
      </c:catAx>
      <c:valAx>
        <c:axId val="4270576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50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8807575"/>
        <c:axId val="36614992"/>
      </c:bar3D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757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055837,6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29048,9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+1989,9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1127463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612091.2</v>
          </cell>
        </row>
        <row r="19">
          <cell r="F19">
            <v>96806</v>
          </cell>
          <cell r="G19">
            <v>67281.1</v>
          </cell>
        </row>
        <row r="25">
          <cell r="F25">
            <v>19682.5</v>
          </cell>
          <cell r="G25">
            <v>23717.1</v>
          </cell>
        </row>
        <row r="35">
          <cell r="F35">
            <v>123252.65</v>
          </cell>
          <cell r="G35">
            <v>124131.2</v>
          </cell>
        </row>
        <row r="47">
          <cell r="F47">
            <v>178964.36</v>
          </cell>
          <cell r="G47">
            <v>186225.9</v>
          </cell>
        </row>
        <row r="55">
          <cell r="F55">
            <v>5000.08</v>
          </cell>
          <cell r="G55">
            <v>8139.5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1055837.5499999998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2001.4</v>
          </cell>
        </row>
        <row r="91">
          <cell r="F91">
            <v>16000</v>
          </cell>
          <cell r="G91">
            <v>4594.1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106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zoomScalePageLayoutView="0" workbookViewId="0" topLeftCell="A1">
      <pane xSplit="1" ySplit="3" topLeftCell="I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5" sqref="S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109</v>
      </c>
      <c r="S1" s="130"/>
      <c r="T1" s="130"/>
      <c r="U1" s="130"/>
      <c r="V1" s="130"/>
      <c r="W1" s="130"/>
      <c r="X1" s="131"/>
    </row>
    <row r="2" spans="1:24" ht="15" thickBot="1">
      <c r="A2" s="132" t="s">
        <v>111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112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6477.044444444445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6477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6477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6477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6477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6477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6477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6477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6477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6477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6477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6477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6477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6477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6477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6477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6477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6477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6477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6477</v>
      </c>
      <c r="R23" s="102"/>
      <c r="S23" s="103"/>
      <c r="T23" s="104"/>
      <c r="U23" s="142"/>
      <c r="V23" s="143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6477</v>
      </c>
      <c r="R24" s="102"/>
      <c r="S24" s="103"/>
      <c r="T24" s="104"/>
      <c r="U24" s="142"/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6477</v>
      </c>
      <c r="R25" s="98"/>
      <c r="S25" s="99"/>
      <c r="T25" s="100"/>
      <c r="U25" s="154"/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64103.3</v>
      </c>
      <c r="C26" s="85">
        <f t="shared" si="4"/>
        <v>2983.5</v>
      </c>
      <c r="D26" s="107">
        <f t="shared" si="4"/>
        <v>2983.52</v>
      </c>
      <c r="E26" s="107">
        <f t="shared" si="4"/>
        <v>-0.01999999999998181</v>
      </c>
      <c r="F26" s="85">
        <f t="shared" si="4"/>
        <v>1119.5</v>
      </c>
      <c r="G26" s="85">
        <f t="shared" si="4"/>
        <v>7681.5</v>
      </c>
      <c r="H26" s="85">
        <f t="shared" si="4"/>
        <v>33532.100000000006</v>
      </c>
      <c r="I26" s="85">
        <f t="shared" si="4"/>
        <v>2550.5</v>
      </c>
      <c r="J26" s="85">
        <f t="shared" si="4"/>
        <v>330.5</v>
      </c>
      <c r="K26" s="85">
        <f t="shared" si="4"/>
        <v>619</v>
      </c>
      <c r="L26" s="85">
        <f t="shared" si="4"/>
        <v>2148.4</v>
      </c>
      <c r="M26" s="84">
        <f t="shared" si="4"/>
        <v>1518.4999999999995</v>
      </c>
      <c r="N26" s="84">
        <f t="shared" si="4"/>
        <v>116586.8</v>
      </c>
      <c r="O26" s="84">
        <f t="shared" si="4"/>
        <v>132000</v>
      </c>
      <c r="P26" s="86">
        <f>N26/O26</f>
        <v>0.8832333333333333</v>
      </c>
      <c r="Q26" s="2"/>
      <c r="R26" s="75">
        <f>SUM(R4:R25)</f>
        <v>209.6</v>
      </c>
      <c r="S26" s="75">
        <f>SUM(S4:S25)</f>
        <v>0</v>
      </c>
      <c r="T26" s="75">
        <f>SUM(T4:T25)</f>
        <v>28.1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238.7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43340</v>
      </c>
      <c r="S31" s="160">
        <f>'[2]залишки'!$G$6/1000</f>
        <v>1127.463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43340</v>
      </c>
      <c r="S41" s="148">
        <f>'[2]залишки'!$K$6/1000</f>
        <v>0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R36" sqref="R3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104</v>
      </c>
      <c r="K27" s="179"/>
      <c r="L27" s="174" t="s">
        <v>36</v>
      </c>
      <c r="M27" s="175"/>
      <c r="N27" s="176"/>
      <c r="O27" s="168" t="s">
        <v>114</v>
      </c>
      <c r="P27" s="169"/>
    </row>
    <row r="28" spans="1:16" ht="30.75" customHeight="1">
      <c r="A28" s="182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серпень!S41</f>
        <v>0</v>
      </c>
      <c r="B29" s="45">
        <f>'[3]серпень'!$F$90</f>
        <v>7015</v>
      </c>
      <c r="C29" s="45">
        <f>'[3]серпень'!$G$90</f>
        <v>2001.4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4594.1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8204.78</v>
      </c>
      <c r="N29" s="47">
        <f>M29-L29</f>
        <v>-17326.25</v>
      </c>
      <c r="O29" s="172">
        <f>серпень!S31</f>
        <v>1127.463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612091.2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124131.2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186225.9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23717.1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67281.1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8139.5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29572.549999999843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1055837.5499999998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2001.4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4594.1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2018-08-28T11:31:50Z</dcterms:modified>
  <cp:category/>
  <cp:version/>
  <cp:contentType/>
  <cp:contentStatus/>
</cp:coreProperties>
</file>